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endavo\Documents\Roadrunners boekhouding\"/>
    </mc:Choice>
  </mc:AlternateContent>
  <xr:revisionPtr revIDLastSave="0" documentId="13_ncr:1_{5A01A06C-9B3A-48A2-84AD-6881356608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fiche" sheetId="1" r:id="rId1"/>
    <sheet name="Aangesloten Clubs" sheetId="3" state="hidden" r:id="rId2"/>
    <sheet name="Diversen" sheetId="4" state="hidden" r:id="rId3"/>
  </sheets>
  <definedNames>
    <definedName name="_xlnm._FilterDatabase" localSheetId="1" hidden="1">'Aangesloten Clubs'!$A$1:$E$17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7" i="1"/>
  <c r="B5" i="1"/>
  <c r="D11" i="1"/>
  <c r="B15" i="1"/>
  <c r="D8" i="1"/>
  <c r="B8" i="1"/>
  <c r="B7" i="1"/>
  <c r="B6" i="1"/>
  <c r="D2" i="1"/>
</calcChain>
</file>

<file path=xl/sharedStrings.xml><?xml version="1.0" encoding="utf-8"?>
<sst xmlns="http://schemas.openxmlformats.org/spreadsheetml/2006/main" count="245" uniqueCount="209">
  <si>
    <t>Informatieformulier Flyballwedstrijd</t>
  </si>
  <si>
    <t>Wedstrijdgegevens</t>
  </si>
  <si>
    <t>Betalingsgegevens</t>
  </si>
  <si>
    <t>Adres</t>
  </si>
  <si>
    <t>Contactgegevens</t>
  </si>
  <si>
    <t>Overnachting</t>
  </si>
  <si>
    <t>Catering</t>
  </si>
  <si>
    <t>Overnachting mogelijk?</t>
  </si>
  <si>
    <t>Verening</t>
  </si>
  <si>
    <t>KKUSHnr</t>
  </si>
  <si>
    <t>Flyball4Ever</t>
  </si>
  <si>
    <t>Bruno Sampermans</t>
  </si>
  <si>
    <t>   0497 571796</t>
  </si>
  <si>
    <t>info@thunderdogs.be</t>
  </si>
  <si>
    <t>   0494 151564</t>
  </si>
  <si>
    <t>Maes Davy</t>
  </si>
  <si>
    <t>maes.davy@telenet.be</t>
  </si>
  <si>
    <t>   0493 507565</t>
  </si>
  <si>
    <t>Pelgrims Sabrina</t>
  </si>
  <si>
    <t>sabrina.flyballer@telenet.be</t>
  </si>
  <si>
    <t>   0478 487785</t>
  </si>
  <si>
    <t>Ludo Huysmans</t>
  </si>
  <si>
    <t>ludo.bandits@gmail.com</t>
  </si>
  <si>
    <t>   0486 271735</t>
  </si>
  <si>
    <t>flyball@hamers.be</t>
  </si>
  <si>
    <t>   0495 383323</t>
  </si>
  <si>
    <t>Luc Zeuwts</t>
  </si>
  <si>
    <t>luc.zeuwts@skynet.be</t>
  </si>
  <si>
    <t>   0477514271</t>
  </si>
  <si>
    <t>Françoise Winnepenninckx</t>
  </si>
  <si>
    <t>f.winnep@gmail.com</t>
  </si>
  <si>
    <t>   0473 949904</t>
  </si>
  <si>
    <t>Etienne Cooman</t>
  </si>
  <si>
    <t>etienne.cooman@telenet.be</t>
  </si>
  <si>
    <t>   0496 777995</t>
  </si>
  <si>
    <t>Sarah Abrams</t>
  </si>
  <si>
    <t>abrams_sarah86@hotmail.com</t>
  </si>
  <si>
    <t>   0474 657418</t>
  </si>
  <si>
    <t>Sigrid Claus</t>
  </si>
  <si>
    <t>sigrid_claus@hotmail.com</t>
  </si>
  <si>
    <t>   0496 723070</t>
  </si>
  <si>
    <t>Geert Schoenmaekers</t>
  </si>
  <si>
    <t>info@flyforever.be</t>
  </si>
  <si>
    <t>   0479 872837</t>
  </si>
  <si>
    <t>Linda Goffings</t>
  </si>
  <si>
    <t>goffingslinda@hotmail.com </t>
  </si>
  <si>
    <t>   0496 157339</t>
  </si>
  <si>
    <t>0610</t>
  </si>
  <si>
    <t>0842</t>
  </si>
  <si>
    <t>0907</t>
  </si>
  <si>
    <t>0925</t>
  </si>
  <si>
    <t>1165</t>
  </si>
  <si>
    <t>1277</t>
  </si>
  <si>
    <t>0865</t>
  </si>
  <si>
    <t>1007</t>
  </si>
  <si>
    <t>0714</t>
  </si>
  <si>
    <t>0703</t>
  </si>
  <si>
    <t>1228</t>
  </si>
  <si>
    <t>0912</t>
  </si>
  <si>
    <t>TC Dogs@Work vzw</t>
  </si>
  <si>
    <t>Aarschotse Hondenvrienden</t>
  </si>
  <si>
    <t xml:space="preserve">Holvensche Hondenschool </t>
  </si>
  <si>
    <t xml:space="preserve">Hasseltse Hondenschool </t>
  </si>
  <si>
    <t>E.C. Ramilies</t>
  </si>
  <si>
    <t xml:space="preserve">De Trouwe Hond VZW </t>
  </si>
  <si>
    <t xml:space="preserve">Me and my friend </t>
  </si>
  <si>
    <t xml:space="preserve">Onze Trouwe Vriend </t>
  </si>
  <si>
    <t xml:space="preserve">H.S. Lupus </t>
  </si>
  <si>
    <t>K.V. Ponderoza</t>
  </si>
  <si>
    <t xml:space="preserve">Limburgse Hondenschool </t>
  </si>
  <si>
    <t>Verantwoordelijke</t>
  </si>
  <si>
    <t>Mailadres</t>
  </si>
  <si>
    <t>Telefoon</t>
  </si>
  <si>
    <t>bruno.sampermans@telenet.be </t>
  </si>
  <si>
    <t>mogelijk</t>
  </si>
  <si>
    <t>niet mogelijk</t>
  </si>
  <si>
    <t>Elektriciteit</t>
  </si>
  <si>
    <t>niet aanwezig</t>
  </si>
  <si>
    <t>aanwezig</t>
  </si>
  <si>
    <t>Kostprijs</t>
  </si>
  <si>
    <t>gratis</t>
  </si>
  <si>
    <t>Sanitair</t>
  </si>
  <si>
    <t>Elektriciteit ?</t>
  </si>
  <si>
    <t>Kostprijs overnachting</t>
  </si>
  <si>
    <t>betalend</t>
  </si>
  <si>
    <t>Sanitair ?</t>
  </si>
  <si>
    <t>toiletten</t>
  </si>
  <si>
    <t>toiletten &amp; douches</t>
  </si>
  <si>
    <t>vanaf</t>
  </si>
  <si>
    <t>bedrag</t>
  </si>
  <si>
    <t>opmerking</t>
  </si>
  <si>
    <t>Aanvangsuur</t>
  </si>
  <si>
    <t>Datum wedstrijd</t>
  </si>
  <si>
    <t>IBAN rekeningnummer</t>
  </si>
  <si>
    <t>Adres wedstrijdterrein</t>
  </si>
  <si>
    <t>Routebeschrijving</t>
  </si>
  <si>
    <t>KKUSH nr.</t>
  </si>
  <si>
    <t>Organiserende Vereniging</t>
  </si>
  <si>
    <t>Maaltijden voorzien ?</t>
  </si>
  <si>
    <t>Extra opmerkingen</t>
  </si>
  <si>
    <t>Extra maaltijden bestelbaar</t>
  </si>
  <si>
    <t>Catering 's middags</t>
  </si>
  <si>
    <t>Cafetaria</t>
  </si>
  <si>
    <t>Contactadres</t>
  </si>
  <si>
    <t>Eikendreef z/n</t>
  </si>
  <si>
    <t>2880 Bornem-Wintam</t>
  </si>
  <si>
    <t>Bloemenstraat 5</t>
  </si>
  <si>
    <t>2340 Vlimmeren</t>
  </si>
  <si>
    <t>Wedstrijdadres</t>
  </si>
  <si>
    <t>Poeyelheide z/n</t>
  </si>
  <si>
    <t>2275 Gierle</t>
  </si>
  <si>
    <t>Bremstraat 45</t>
  </si>
  <si>
    <t>9120 Beveren</t>
  </si>
  <si>
    <t>Bankrekening</t>
  </si>
  <si>
    <t>BE35 9731 7510 4737</t>
  </si>
  <si>
    <t>BE65 0014 8672 8696</t>
  </si>
  <si>
    <t>GEBA BE BB</t>
  </si>
  <si>
    <t>BIC Code</t>
  </si>
  <si>
    <t>ARSP BE 22</t>
  </si>
  <si>
    <t>Kerselarestraat 3</t>
  </si>
  <si>
    <t>2230 Ramsel</t>
  </si>
  <si>
    <t>Sportcomplex Poeyelheide</t>
  </si>
  <si>
    <t>Hasseltse Hondenschool</t>
  </si>
  <si>
    <t>Me and my friend</t>
  </si>
  <si>
    <t>Grote Laakweg</t>
  </si>
  <si>
    <t>3200 Aarschot</t>
  </si>
  <si>
    <t>BE38 0013 3385 4272</t>
  </si>
  <si>
    <t>Watermolenstraat 108</t>
  </si>
  <si>
    <t>9660 Brakel</t>
  </si>
  <si>
    <t>KRED BE BB</t>
  </si>
  <si>
    <t>Steenweg 393 A</t>
  </si>
  <si>
    <t>3570 Alken</t>
  </si>
  <si>
    <t>Diepenbekervoetweg 45</t>
  </si>
  <si>
    <t>3500 Hasselt</t>
  </si>
  <si>
    <t>BE64 7353 1803 0652</t>
  </si>
  <si>
    <t>2930 Brasschaat</t>
  </si>
  <si>
    <t>KV Brabo Brasschaat</t>
  </si>
  <si>
    <t>BE07 7337 0708 5166</t>
  </si>
  <si>
    <t>BE23 0015 9497 0491</t>
  </si>
  <si>
    <t>Koekoeklaan z/n</t>
  </si>
  <si>
    <t>3545 Halen</t>
  </si>
  <si>
    <t>Hondenschool Lupus</t>
  </si>
  <si>
    <t>BE40 7351 1508 8363</t>
  </si>
  <si>
    <t>Rue Chapja 14</t>
  </si>
  <si>
    <t>1457 Tourinnes-Saint-Lambert</t>
  </si>
  <si>
    <t>Domaine provincial D'Hélécine</t>
  </si>
  <si>
    <t>Rue Armand Dewolf 2</t>
  </si>
  <si>
    <t>1357 Hélécine</t>
  </si>
  <si>
    <t>BE74 3630 4846 7607</t>
  </si>
  <si>
    <t>BBRU BE BB</t>
  </si>
  <si>
    <t>BIC code</t>
  </si>
  <si>
    <t>Maak uw keuze …</t>
  </si>
  <si>
    <t>Maak uw keuze…</t>
  </si>
  <si>
    <t xml:space="preserve"> </t>
  </si>
  <si>
    <t>Selecteer hierboven uw vereniging uit de lijst en alle gekende gegevens zullen automatisch worden toegevoegd</t>
  </si>
  <si>
    <t>Knutsegemstraat 9</t>
  </si>
  <si>
    <t>9620 Zottegem</t>
  </si>
  <si>
    <t xml:space="preserve">De Trouwe Hond </t>
  </si>
  <si>
    <t>Oude Heirbaan 71</t>
  </si>
  <si>
    <t>9620 Zottegem-Leeuwergem</t>
  </si>
  <si>
    <t>BE56 9530 3806 5088</t>
  </si>
  <si>
    <t>CTBK BE BX</t>
  </si>
  <si>
    <t xml:space="preserve">Wilgenlaan 6 </t>
  </si>
  <si>
    <t>Lihos</t>
  </si>
  <si>
    <t>Melbergstraat 1</t>
  </si>
  <si>
    <t>3600 Genk</t>
  </si>
  <si>
    <t>BE19 0882 8446 3912</t>
  </si>
  <si>
    <t>GKCC BE BB</t>
  </si>
  <si>
    <t>BE55 3630 9847 8444</t>
  </si>
  <si>
    <t>Larenstraat 76</t>
  </si>
  <si>
    <t>3560 Lummen</t>
  </si>
  <si>
    <t>Happy Dog</t>
  </si>
  <si>
    <t>0904</t>
  </si>
  <si>
    <t>De Saedeleer Yves</t>
  </si>
  <si>
    <t>ydsdsy@gmail.com</t>
  </si>
  <si>
    <t>   0473 950101</t>
  </si>
  <si>
    <t>Vicky Pelcot</t>
  </si>
  <si>
    <t>Hondenschool Pallieter</t>
  </si>
  <si>
    <t xml:space="preserve">KKV Brabo vzw </t>
  </si>
  <si>
    <t>Prins Albertlei 1</t>
  </si>
  <si>
    <t>De Paepe Nicole</t>
  </si>
  <si>
    <t>dreamteam.mamf@gmail.com</t>
  </si>
  <si>
    <t>   0491 254150</t>
  </si>
  <si>
    <t>Vinken Edwin</t>
  </si>
  <si>
    <t>Miksebeekstraat 102 A</t>
  </si>
  <si>
    <t>2930 BRASSCHAAT</t>
  </si>
  <si>
    <t>HS Molenheide</t>
  </si>
  <si>
    <t>Dave maris</t>
  </si>
  <si>
    <t>dave.maris@telenet.be</t>
  </si>
  <si>
    <t>   0472 781313</t>
  </si>
  <si>
    <t>Elstrekenweg 165</t>
  </si>
  <si>
    <t>3520 Zonhoven</t>
  </si>
  <si>
    <t>Industrieweg</t>
  </si>
  <si>
    <t>BE61235038073017</t>
  </si>
  <si>
    <t>09:00</t>
  </si>
  <si>
    <t>thv kruispunt met de Teutseweg</t>
  </si>
  <si>
    <t>03/04/2026 om 12:00 u</t>
  </si>
  <si>
    <t>tot 06/04/26 om 12:00 u</t>
  </si>
  <si>
    <t>zonder bestelling afhalen aan foodtruck</t>
  </si>
  <si>
    <t>aanwezig en open op zaterdagavond en zondag</t>
  </si>
  <si>
    <t>zie hiervoor</t>
  </si>
  <si>
    <t>Verlengd campeerweekend mogelijk van vrijdag middag tot en met maandag middag</t>
  </si>
  <si>
    <t xml:space="preserve">Wedstrijd locatie grenst aan het natuurreservaat "de Teut" en geeft onmiddellijk toegang tot diverse </t>
  </si>
  <si>
    <t xml:space="preserve">wandelwegen en losloopweide </t>
  </si>
  <si>
    <t>wedstrijd locatie grenst aan het limburgs fietsroutenetwerk</t>
  </si>
  <si>
    <t>BE43 0020 2595 1801</t>
  </si>
  <si>
    <t>Thai foodtruck SHEROLLS (zelfde als EFC2024) aanwezig op 04/04 en 05/04/26</t>
  </si>
  <si>
    <t>campingafval meenemen</t>
  </si>
  <si>
    <t>Op zaterdagnamiddag is er de mogelijkheid om kennis te maken met "springpull" voor honden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</si>
</sst>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d/m"/>
    <numFmt numFmtId="165" formatCode="[$-413]d\ mmmm\ yyyy;@"/>
    <numFmt numFmtId="166" formatCode="000\-0000000\-0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b/>
      <i/>
      <sz val="8"/>
      <color rgb="FFFF0000"/>
      <name val="Arial"/>
      <family val="2"/>
    </font>
    <font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quotePrefix="1" applyFont="1"/>
    <xf numFmtId="0" fontId="0" fillId="0" borderId="0" xfId="0" applyAlignment="1">
      <alignment horizontal="center"/>
    </xf>
    <xf numFmtId="0" fontId="6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8" fontId="6" fillId="0" borderId="0" xfId="0" applyNumberFormat="1" applyFont="1"/>
    <xf numFmtId="0" fontId="7" fillId="0" borderId="10" xfId="0" applyFont="1" applyBorder="1" applyAlignment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3" fontId="0" fillId="0" borderId="0" xfId="0" applyNumberFormat="1" applyProtection="1">
      <protection locked="0"/>
    </xf>
    <xf numFmtId="0" fontId="6" fillId="0" borderId="0" xfId="2"/>
    <xf numFmtId="166" fontId="6" fillId="0" borderId="0" xfId="0" applyNumberFormat="1" applyFont="1" applyAlignment="1" applyProtection="1">
      <alignment horizontal="left"/>
      <protection locked="0"/>
    </xf>
    <xf numFmtId="0" fontId="7" fillId="0" borderId="23" xfId="0" applyFont="1" applyBorder="1" applyAlignment="1">
      <alignment horizontal="right" vertical="center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165" fontId="2" fillId="3" borderId="3" xfId="0" applyNumberFormat="1" applyFont="1" applyFill="1" applyBorder="1" applyAlignment="1" applyProtection="1">
      <alignment horizontal="left" vertical="center"/>
      <protection locked="0"/>
    </xf>
    <xf numFmtId="49" fontId="2" fillId="3" borderId="4" xfId="0" applyNumberFormat="1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44" fontId="2" fillId="3" borderId="6" xfId="0" applyNumberFormat="1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11" fillId="0" borderId="0" xfId="0" applyFont="1"/>
    <xf numFmtId="0" fontId="8" fillId="0" borderId="0" xfId="1" applyFont="1" applyAlignment="1">
      <alignment vertical="center"/>
    </xf>
    <xf numFmtId="0" fontId="6" fillId="0" borderId="22" xfId="0" applyFont="1" applyBorder="1"/>
    <xf numFmtId="0" fontId="0" fillId="0" borderId="22" xfId="0" applyBorder="1"/>
    <xf numFmtId="165" fontId="13" fillId="3" borderId="3" xfId="0" applyNumberFormat="1" applyFont="1" applyFill="1" applyBorder="1" applyAlignment="1" applyProtection="1">
      <alignment horizontal="left" vertical="center"/>
      <protection locked="0"/>
    </xf>
    <xf numFmtId="165" fontId="13" fillId="3" borderId="5" xfId="0" applyNumberFormat="1" applyFont="1" applyFill="1" applyBorder="1" applyAlignment="1" applyProtection="1">
      <alignment horizontal="left" vertical="center"/>
      <protection locked="0"/>
    </xf>
    <xf numFmtId="165" fontId="13" fillId="3" borderId="7" xfId="0" applyNumberFormat="1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14" fillId="0" borderId="0" xfId="4"/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7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3" xfId="0" quotePrefix="1" applyFont="1" applyFill="1" applyBorder="1" applyAlignment="1" applyProtection="1">
      <alignment horizontal="left" vertical="center"/>
      <protection locked="0"/>
    </xf>
    <xf numFmtId="0" fontId="2" fillId="3" borderId="16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5">
    <cellStyle name="Hyperlink" xfId="4" builtinId="8"/>
    <cellStyle name="Hyperlink 2" xfId="3" xr:uid="{00000000-0005-0000-0000-000000000000}"/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colors>
    <mruColors>
      <color rgb="FF99CCFF"/>
      <color rgb="FF6699FF"/>
      <color rgb="FF66CC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ave.maris@telenet.be" TargetMode="External"/><Relationship Id="rId2" Type="http://schemas.openxmlformats.org/officeDocument/2006/relationships/hyperlink" Target="mailto:dreamteam.mamf@gmail.com" TargetMode="External"/><Relationship Id="rId1" Type="http://schemas.openxmlformats.org/officeDocument/2006/relationships/hyperlink" Target="mailto:ydsdsy@gmail.com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showGridLines="0" tabSelected="1" zoomScaleNormal="100" workbookViewId="0">
      <selection activeCell="A34" sqref="A34:D34"/>
    </sheetView>
  </sheetViews>
  <sheetFormatPr defaultColWidth="9.109375" defaultRowHeight="15" x14ac:dyDescent="0.25"/>
  <cols>
    <col min="1" max="1" width="28.88671875" style="3" bestFit="1" customWidth="1"/>
    <col min="2" max="2" width="42.6640625" style="3" customWidth="1"/>
    <col min="3" max="3" width="14.33203125" style="3" bestFit="1" customWidth="1"/>
    <col min="4" max="4" width="29.88671875" style="3" customWidth="1"/>
    <col min="5" max="16384" width="9.109375" style="3"/>
  </cols>
  <sheetData>
    <row r="1" spans="1:4" ht="27.75" customHeight="1" thickBot="1" x14ac:dyDescent="0.3">
      <c r="A1" s="62" t="s">
        <v>0</v>
      </c>
      <c r="B1" s="63"/>
      <c r="C1" s="63"/>
      <c r="D1" s="64"/>
    </row>
    <row r="2" spans="1:4" ht="20.100000000000001" customHeight="1" thickBot="1" x14ac:dyDescent="0.3">
      <c r="A2" s="9" t="s">
        <v>97</v>
      </c>
      <c r="B2" s="44" t="s">
        <v>186</v>
      </c>
      <c r="C2" s="10" t="s">
        <v>96</v>
      </c>
      <c r="D2" s="36">
        <f>VLOOKUP($B$2,'Aangesloten Clubs'!$A$2:$L$35,2,FALSE)</f>
        <v>827</v>
      </c>
    </row>
    <row r="3" spans="1:4" ht="20.100000000000001" customHeight="1" thickBot="1" x14ac:dyDescent="0.3">
      <c r="A3" s="65" t="s">
        <v>154</v>
      </c>
      <c r="B3" s="65"/>
      <c r="C3" s="65"/>
      <c r="D3" s="65"/>
    </row>
    <row r="4" spans="1:4" ht="20.100000000000001" customHeight="1" thickBot="1" x14ac:dyDescent="0.3">
      <c r="A4" s="56" t="s">
        <v>4</v>
      </c>
      <c r="B4" s="57"/>
      <c r="C4" s="57"/>
      <c r="D4" s="58"/>
    </row>
    <row r="5" spans="1:4" ht="20.100000000000001" customHeight="1" x14ac:dyDescent="0.25">
      <c r="A5" s="13" t="s">
        <v>70</v>
      </c>
      <c r="B5" s="59" t="str">
        <f>VLOOKUP($B$2,'Aangesloten Clubs'!$A$2:$L$35,3,FALSE)</f>
        <v>Dave maris</v>
      </c>
      <c r="C5" s="54"/>
      <c r="D5" s="55"/>
    </row>
    <row r="6" spans="1:4" ht="20.100000000000001" customHeight="1" x14ac:dyDescent="0.25">
      <c r="A6" s="14" t="s">
        <v>3</v>
      </c>
      <c r="B6" s="47" t="str">
        <f>VLOOKUP($B$2,'Aangesloten Clubs'!$A$2:$L$35,6,FALSE)</f>
        <v>Elstrekenweg 165</v>
      </c>
      <c r="C6" s="48"/>
      <c r="D6" s="49"/>
    </row>
    <row r="7" spans="1:4" ht="20.100000000000001" customHeight="1" x14ac:dyDescent="0.25">
      <c r="A7" s="14"/>
      <c r="B7" s="47" t="str">
        <f>VLOOKUP($B$2,'Aangesloten Clubs'!$A$2:$L$35,7,FALSE)</f>
        <v>3520 Zonhoven</v>
      </c>
      <c r="C7" s="48"/>
      <c r="D7" s="49"/>
    </row>
    <row r="8" spans="1:4" ht="20.100000000000001" customHeight="1" thickBot="1" x14ac:dyDescent="0.3">
      <c r="A8" s="15" t="s">
        <v>71</v>
      </c>
      <c r="B8" s="27" t="str">
        <f>VLOOKUP($B$2,'Aangesloten Clubs'!$A$2:$L$35,4,FALSE)</f>
        <v>dave.maris@telenet.be</v>
      </c>
      <c r="C8" s="16" t="s">
        <v>72</v>
      </c>
      <c r="D8" s="28" t="str">
        <f>VLOOKUP($B$2,'Aangesloten Clubs'!$A$2:$L$35,5,FALSE)</f>
        <v>   0472 781313</v>
      </c>
    </row>
    <row r="9" spans="1:4" ht="20.100000000000001" customHeight="1" thickBot="1" x14ac:dyDescent="0.3">
      <c r="A9" s="11"/>
      <c r="B9" s="17"/>
      <c r="C9" s="12"/>
      <c r="D9" s="18"/>
    </row>
    <row r="10" spans="1:4" ht="20.100000000000001" customHeight="1" thickBot="1" x14ac:dyDescent="0.3">
      <c r="A10" s="56" t="s">
        <v>2</v>
      </c>
      <c r="B10" s="57"/>
      <c r="C10" s="57"/>
      <c r="D10" s="58"/>
    </row>
    <row r="11" spans="1:4" ht="20.100000000000001" customHeight="1" thickBot="1" x14ac:dyDescent="0.3">
      <c r="A11" s="15" t="s">
        <v>93</v>
      </c>
      <c r="B11" s="29" t="s">
        <v>205</v>
      </c>
      <c r="C11" s="26" t="s">
        <v>150</v>
      </c>
      <c r="D11" s="30" t="str">
        <f>VLOOKUP($B$2,'Aangesloten Clubs'!$A$2:$L$35,12,FALSE)</f>
        <v>GEBA BE BB</v>
      </c>
    </row>
    <row r="12" spans="1:4" ht="20.100000000000001" customHeight="1" thickBot="1" x14ac:dyDescent="0.3">
      <c r="A12" s="11"/>
      <c r="B12" s="17"/>
      <c r="C12" s="12"/>
      <c r="D12" s="18"/>
    </row>
    <row r="13" spans="1:4" ht="20.100000000000001" customHeight="1" thickBot="1" x14ac:dyDescent="0.3">
      <c r="A13" s="56" t="s">
        <v>1</v>
      </c>
      <c r="B13" s="57"/>
      <c r="C13" s="57"/>
      <c r="D13" s="58"/>
    </row>
    <row r="14" spans="1:4" ht="20.100000000000001" customHeight="1" x14ac:dyDescent="0.25">
      <c r="A14" s="13" t="s">
        <v>92</v>
      </c>
      <c r="B14" s="31">
        <v>46117</v>
      </c>
      <c r="C14" s="19" t="s">
        <v>91</v>
      </c>
      <c r="D14" s="32" t="s">
        <v>194</v>
      </c>
    </row>
    <row r="15" spans="1:4" ht="20.100000000000001" customHeight="1" x14ac:dyDescent="0.25">
      <c r="A15" s="14" t="s">
        <v>94</v>
      </c>
      <c r="B15" s="47" t="str">
        <f>VLOOKUP($B$2,'Aangesloten Clubs'!$A$2:$L$35,8,FALSE)</f>
        <v>HS Molenheide</v>
      </c>
      <c r="C15" s="48"/>
      <c r="D15" s="49"/>
    </row>
    <row r="16" spans="1:4" ht="20.100000000000001" customHeight="1" x14ac:dyDescent="0.25">
      <c r="A16" s="14"/>
      <c r="B16" s="47" t="str">
        <f>VLOOKUP($B$2,'Aangesloten Clubs'!$A$2:$L$35,9,FALSE)</f>
        <v>Industrieweg</v>
      </c>
      <c r="C16" s="48"/>
      <c r="D16" s="49"/>
    </row>
    <row r="17" spans="1:4" ht="20.100000000000001" customHeight="1" x14ac:dyDescent="0.25">
      <c r="A17" s="14"/>
      <c r="B17" s="47" t="str">
        <f>VLOOKUP($B$2,'Aangesloten Clubs'!$A$2:$L$35,10,FALSE)</f>
        <v>3520 Zonhoven</v>
      </c>
      <c r="C17" s="48"/>
      <c r="D17" s="49"/>
    </row>
    <row r="18" spans="1:4" ht="20.100000000000001" customHeight="1" thickBot="1" x14ac:dyDescent="0.3">
      <c r="A18" s="15" t="s">
        <v>95</v>
      </c>
      <c r="B18" s="50" t="s">
        <v>195</v>
      </c>
      <c r="C18" s="51"/>
      <c r="D18" s="52"/>
    </row>
    <row r="19" spans="1:4" ht="20.100000000000001" customHeight="1" thickBot="1" x14ac:dyDescent="0.3">
      <c r="A19" s="11"/>
      <c r="B19" s="17"/>
      <c r="C19" s="12"/>
      <c r="D19" s="18"/>
    </row>
    <row r="20" spans="1:4" ht="20.100000000000001" customHeight="1" thickBot="1" x14ac:dyDescent="0.3">
      <c r="A20" s="56" t="s">
        <v>5</v>
      </c>
      <c r="B20" s="57"/>
      <c r="C20" s="57"/>
      <c r="D20" s="58"/>
    </row>
    <row r="21" spans="1:4" ht="20.100000000000001" customHeight="1" x14ac:dyDescent="0.25">
      <c r="A21" s="13" t="s">
        <v>7</v>
      </c>
      <c r="B21" s="41" t="s">
        <v>74</v>
      </c>
      <c r="C21" s="19" t="s">
        <v>88</v>
      </c>
      <c r="D21" s="33" t="s">
        <v>196</v>
      </c>
    </row>
    <row r="22" spans="1:4" ht="20.100000000000001" customHeight="1" x14ac:dyDescent="0.25">
      <c r="A22" s="14" t="s">
        <v>83</v>
      </c>
      <c r="B22" s="42" t="s">
        <v>80</v>
      </c>
      <c r="C22" s="20" t="s">
        <v>89</v>
      </c>
      <c r="D22" s="34"/>
    </row>
    <row r="23" spans="1:4" ht="20.100000000000001" customHeight="1" x14ac:dyDescent="0.25">
      <c r="A23" s="14" t="s">
        <v>82</v>
      </c>
      <c r="B23" s="42" t="s">
        <v>77</v>
      </c>
      <c r="C23" s="20" t="s">
        <v>90</v>
      </c>
      <c r="D23" s="35" t="s">
        <v>197</v>
      </c>
    </row>
    <row r="24" spans="1:4" ht="20.100000000000001" customHeight="1" thickBot="1" x14ac:dyDescent="0.3">
      <c r="A24" s="15" t="s">
        <v>85</v>
      </c>
      <c r="B24" s="43" t="s">
        <v>86</v>
      </c>
      <c r="C24" s="16" t="s">
        <v>90</v>
      </c>
      <c r="D24" s="28" t="s">
        <v>207</v>
      </c>
    </row>
    <row r="25" spans="1:4" ht="20.100000000000001" customHeight="1" thickBot="1" x14ac:dyDescent="0.3">
      <c r="A25" s="11"/>
      <c r="B25" s="21"/>
      <c r="C25" s="12"/>
      <c r="D25" s="18"/>
    </row>
    <row r="26" spans="1:4" ht="20.100000000000001" customHeight="1" thickBot="1" x14ac:dyDescent="0.3">
      <c r="A26" s="56" t="s">
        <v>6</v>
      </c>
      <c r="B26" s="57"/>
      <c r="C26" s="57"/>
      <c r="D26" s="58"/>
    </row>
    <row r="27" spans="1:4" ht="20.100000000000001" customHeight="1" x14ac:dyDescent="0.25">
      <c r="A27" s="13" t="s">
        <v>98</v>
      </c>
      <c r="B27" s="53" t="s">
        <v>206</v>
      </c>
      <c r="C27" s="54"/>
      <c r="D27" s="55"/>
    </row>
    <row r="28" spans="1:4" ht="20.100000000000001" customHeight="1" x14ac:dyDescent="0.25">
      <c r="A28" s="14" t="s">
        <v>100</v>
      </c>
      <c r="B28" s="47" t="s">
        <v>198</v>
      </c>
      <c r="C28" s="48"/>
      <c r="D28" s="49"/>
    </row>
    <row r="29" spans="1:4" ht="20.100000000000001" customHeight="1" x14ac:dyDescent="0.25">
      <c r="A29" s="14"/>
      <c r="B29" s="47"/>
      <c r="C29" s="48"/>
      <c r="D29" s="49"/>
    </row>
    <row r="30" spans="1:4" ht="20.100000000000001" customHeight="1" x14ac:dyDescent="0.25">
      <c r="A30" s="14" t="s">
        <v>101</v>
      </c>
      <c r="B30" s="47" t="s">
        <v>200</v>
      </c>
      <c r="C30" s="48"/>
      <c r="D30" s="49"/>
    </row>
    <row r="31" spans="1:4" ht="20.100000000000001" customHeight="1" thickBot="1" x14ac:dyDescent="0.3">
      <c r="A31" s="15" t="s">
        <v>102</v>
      </c>
      <c r="B31" s="50" t="s">
        <v>199</v>
      </c>
      <c r="C31" s="51"/>
      <c r="D31" s="52"/>
    </row>
    <row r="32" spans="1:4" ht="20.100000000000001" customHeight="1" thickBot="1" x14ac:dyDescent="0.3">
      <c r="A32" s="11"/>
      <c r="B32" s="11"/>
      <c r="C32" s="11"/>
      <c r="D32" s="11"/>
    </row>
    <row r="33" spans="1:4" ht="20.100000000000001" customHeight="1" thickBot="1" x14ac:dyDescent="0.3">
      <c r="A33" s="56" t="s">
        <v>99</v>
      </c>
      <c r="B33" s="60"/>
      <c r="C33" s="60"/>
      <c r="D33" s="61"/>
    </row>
    <row r="34" spans="1:4" ht="20.100000000000001" customHeight="1" x14ac:dyDescent="0.25">
      <c r="A34" s="59" t="s">
        <v>208</v>
      </c>
      <c r="B34" s="54"/>
      <c r="C34" s="54"/>
      <c r="D34" s="55"/>
    </row>
    <row r="35" spans="1:4" ht="20.100000000000001" customHeight="1" x14ac:dyDescent="0.25">
      <c r="A35" s="47" t="s">
        <v>201</v>
      </c>
      <c r="B35" s="48"/>
      <c r="C35" s="48"/>
      <c r="D35" s="49"/>
    </row>
    <row r="36" spans="1:4" ht="20.100000000000001" customHeight="1" x14ac:dyDescent="0.25">
      <c r="A36" s="47" t="s">
        <v>202</v>
      </c>
      <c r="B36" s="48"/>
      <c r="C36" s="48"/>
      <c r="D36" s="49"/>
    </row>
    <row r="37" spans="1:4" ht="20.100000000000001" customHeight="1" x14ac:dyDescent="0.25">
      <c r="A37" s="47" t="s">
        <v>203</v>
      </c>
      <c r="B37" s="48"/>
      <c r="C37" s="48"/>
      <c r="D37" s="49"/>
    </row>
    <row r="38" spans="1:4" ht="20.100000000000001" customHeight="1" x14ac:dyDescent="0.25">
      <c r="A38" s="47" t="s">
        <v>204</v>
      </c>
      <c r="B38" s="48"/>
      <c r="C38" s="48"/>
      <c r="D38" s="49"/>
    </row>
    <row r="39" spans="1:4" ht="20.100000000000001" customHeight="1" thickBot="1" x14ac:dyDescent="0.3">
      <c r="A39" s="50"/>
      <c r="B39" s="51"/>
      <c r="C39" s="51"/>
      <c r="D39" s="52"/>
    </row>
  </sheetData>
  <sheetProtection sheet="1" objects="1" scenarios="1"/>
  <mergeCells count="26">
    <mergeCell ref="A1:D1"/>
    <mergeCell ref="A13:D13"/>
    <mergeCell ref="B15:D15"/>
    <mergeCell ref="B16:D16"/>
    <mergeCell ref="A4:D4"/>
    <mergeCell ref="A3:D3"/>
    <mergeCell ref="A26:D26"/>
    <mergeCell ref="B5:D5"/>
    <mergeCell ref="A33:D33"/>
    <mergeCell ref="A34:D34"/>
    <mergeCell ref="B17:D17"/>
    <mergeCell ref="A10:D10"/>
    <mergeCell ref="B6:D6"/>
    <mergeCell ref="B7:D7"/>
    <mergeCell ref="B18:D18"/>
    <mergeCell ref="A20:D20"/>
    <mergeCell ref="A37:D37"/>
    <mergeCell ref="A38:D38"/>
    <mergeCell ref="A39:D39"/>
    <mergeCell ref="B27:D27"/>
    <mergeCell ref="B28:D28"/>
    <mergeCell ref="B30:D30"/>
    <mergeCell ref="B29:D29"/>
    <mergeCell ref="B31:D31"/>
    <mergeCell ref="A36:D36"/>
    <mergeCell ref="A35:D35"/>
  </mergeCells>
  <phoneticPr fontId="3" type="noConversion"/>
  <pageMargins left="0.28999999999999998" right="0.22" top="1" bottom="1" header="0.5" footer="0.5"/>
  <pageSetup paperSize="9" scale="8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'Aangesloten Clubs'!$A$2:$A$30</xm:f>
          </x14:formula1>
          <xm:sqref>B2</xm:sqref>
        </x14:dataValidation>
        <x14:dataValidation type="list" allowBlank="1" showInputMessage="1" showErrorMessage="1" xr:uid="{00000000-0002-0000-0000-000001000000}">
          <x14:formula1>
            <xm:f>Diversen!$A$2:$A$4</xm:f>
          </x14:formula1>
          <xm:sqref>B21</xm:sqref>
        </x14:dataValidation>
        <x14:dataValidation type="list" allowBlank="1" showInputMessage="1" showErrorMessage="1" xr:uid="{00000000-0002-0000-0000-000002000000}">
          <x14:formula1>
            <xm:f>Diversen!$B$2:$B$4</xm:f>
          </x14:formula1>
          <xm:sqref>B22</xm:sqref>
        </x14:dataValidation>
        <x14:dataValidation type="list" allowBlank="1" showInputMessage="1" showErrorMessage="1" xr:uid="{00000000-0002-0000-0000-000003000000}">
          <x14:formula1>
            <xm:f>Diversen!$C$2:$C$4</xm:f>
          </x14:formula1>
          <xm:sqref>B23</xm:sqref>
        </x14:dataValidation>
        <x14:dataValidation type="list" allowBlank="1" showInputMessage="1" showErrorMessage="1" xr:uid="{00000000-0002-0000-0000-000004000000}">
          <x14:formula1>
            <xm:f>Diversen!$D$2:$D$5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zoomScale="130" zoomScaleNormal="130" workbookViewId="0">
      <selection activeCell="A3" sqref="A3"/>
    </sheetView>
  </sheetViews>
  <sheetFormatPr defaultRowHeight="13.2" x14ac:dyDescent="0.25"/>
  <cols>
    <col min="1" max="1" width="30.44140625" bestFit="1" customWidth="1"/>
    <col min="2" max="2" width="13.5546875" style="5" bestFit="1" customWidth="1"/>
    <col min="3" max="3" width="23.88671875" bestFit="1" customWidth="1"/>
    <col min="4" max="4" width="28.5546875" bestFit="1" customWidth="1"/>
    <col min="5" max="5" width="13.44140625" bestFit="1" customWidth="1"/>
    <col min="6" max="6" width="20.44140625" bestFit="1" customWidth="1"/>
    <col min="7" max="7" width="26.33203125" bestFit="1" customWidth="1"/>
    <col min="8" max="8" width="24.44140625" bestFit="1" customWidth="1"/>
    <col min="9" max="9" width="20.6640625" bestFit="1" customWidth="1"/>
    <col min="10" max="10" width="19.33203125" bestFit="1" customWidth="1"/>
    <col min="11" max="11" width="19.5546875" bestFit="1" customWidth="1"/>
    <col min="12" max="12" width="12.5546875" bestFit="1" customWidth="1"/>
  </cols>
  <sheetData>
    <row r="1" spans="1:13" x14ac:dyDescent="0.25">
      <c r="A1" s="1" t="s">
        <v>8</v>
      </c>
      <c r="B1" s="7" t="s">
        <v>9</v>
      </c>
      <c r="C1" s="1" t="s">
        <v>70</v>
      </c>
      <c r="D1" s="1" t="s">
        <v>71</v>
      </c>
      <c r="E1" s="1" t="s">
        <v>72</v>
      </c>
      <c r="F1" s="1" t="s">
        <v>103</v>
      </c>
      <c r="H1" s="1" t="s">
        <v>108</v>
      </c>
      <c r="I1" s="1"/>
      <c r="K1" s="1" t="s">
        <v>113</v>
      </c>
      <c r="L1" s="1" t="s">
        <v>117</v>
      </c>
    </row>
    <row r="2" spans="1:13" x14ac:dyDescent="0.25">
      <c r="A2" s="37" t="s">
        <v>152</v>
      </c>
      <c r="B2" s="45" t="s">
        <v>153</v>
      </c>
      <c r="C2" s="2" t="s">
        <v>153</v>
      </c>
      <c r="D2" s="2" t="s">
        <v>153</v>
      </c>
      <c r="E2" s="2" t="s">
        <v>153</v>
      </c>
      <c r="F2" s="2" t="s">
        <v>153</v>
      </c>
      <c r="G2" s="2" t="s">
        <v>153</v>
      </c>
      <c r="H2" s="2" t="s">
        <v>153</v>
      </c>
      <c r="I2" s="2" t="s">
        <v>153</v>
      </c>
      <c r="J2" s="2" t="s">
        <v>153</v>
      </c>
      <c r="K2" s="2" t="s">
        <v>153</v>
      </c>
      <c r="L2" s="2" t="s">
        <v>153</v>
      </c>
      <c r="M2" s="2"/>
    </row>
    <row r="3" spans="1:13" x14ac:dyDescent="0.25">
      <c r="A3" s="2" t="s">
        <v>60</v>
      </c>
      <c r="B3" s="6" t="s">
        <v>48</v>
      </c>
      <c r="C3" t="s">
        <v>18</v>
      </c>
      <c r="D3" t="s">
        <v>19</v>
      </c>
      <c r="E3" t="s">
        <v>20</v>
      </c>
      <c r="F3" s="2" t="s">
        <v>119</v>
      </c>
      <c r="G3" s="2" t="s">
        <v>120</v>
      </c>
      <c r="H3" s="2" t="s">
        <v>60</v>
      </c>
      <c r="I3" s="2" t="s">
        <v>124</v>
      </c>
      <c r="J3" s="2" t="s">
        <v>125</v>
      </c>
      <c r="K3" s="2" t="s">
        <v>126</v>
      </c>
      <c r="L3" s="38" t="s">
        <v>116</v>
      </c>
    </row>
    <row r="4" spans="1:13" x14ac:dyDescent="0.25">
      <c r="A4" s="2" t="s">
        <v>171</v>
      </c>
      <c r="B4" s="6" t="s">
        <v>172</v>
      </c>
      <c r="C4" s="2" t="s">
        <v>173</v>
      </c>
      <c r="D4" s="46" t="s">
        <v>174</v>
      </c>
      <c r="E4" s="2" t="s">
        <v>175</v>
      </c>
    </row>
    <row r="5" spans="1:13" x14ac:dyDescent="0.25">
      <c r="A5" s="2" t="s">
        <v>64</v>
      </c>
      <c r="B5" s="6" t="s">
        <v>58</v>
      </c>
      <c r="C5" t="s">
        <v>32</v>
      </c>
      <c r="D5" t="s">
        <v>33</v>
      </c>
      <c r="E5" t="s">
        <v>34</v>
      </c>
      <c r="F5" t="s">
        <v>155</v>
      </c>
      <c r="G5" t="s">
        <v>156</v>
      </c>
      <c r="H5" t="s">
        <v>157</v>
      </c>
      <c r="I5" t="s">
        <v>158</v>
      </c>
      <c r="J5" t="s">
        <v>159</v>
      </c>
      <c r="K5" t="s">
        <v>160</v>
      </c>
      <c r="L5" s="40" t="s">
        <v>161</v>
      </c>
    </row>
    <row r="6" spans="1:13" x14ac:dyDescent="0.25">
      <c r="A6" s="2" t="s">
        <v>63</v>
      </c>
      <c r="B6" s="6" t="s">
        <v>51</v>
      </c>
      <c r="C6" t="s">
        <v>29</v>
      </c>
      <c r="D6" t="s">
        <v>30</v>
      </c>
      <c r="E6" t="s">
        <v>31</v>
      </c>
      <c r="F6" s="2" t="s">
        <v>143</v>
      </c>
      <c r="G6" s="2" t="s">
        <v>144</v>
      </c>
      <c r="H6" s="2" t="s">
        <v>145</v>
      </c>
      <c r="I6" s="2" t="s">
        <v>146</v>
      </c>
      <c r="J6" s="2" t="s">
        <v>147</v>
      </c>
      <c r="K6" s="2" t="s">
        <v>148</v>
      </c>
      <c r="L6" s="39" t="s">
        <v>149</v>
      </c>
      <c r="M6" s="2"/>
    </row>
    <row r="7" spans="1:13" x14ac:dyDescent="0.25">
      <c r="A7" t="s">
        <v>10</v>
      </c>
      <c r="B7" s="5">
        <v>1321</v>
      </c>
      <c r="C7" t="s">
        <v>11</v>
      </c>
      <c r="D7" t="s">
        <v>73</v>
      </c>
      <c r="E7" t="s">
        <v>12</v>
      </c>
      <c r="F7" t="s">
        <v>106</v>
      </c>
      <c r="G7" t="s">
        <v>107</v>
      </c>
      <c r="H7" s="2" t="s">
        <v>121</v>
      </c>
      <c r="I7" t="s">
        <v>109</v>
      </c>
      <c r="J7" t="s">
        <v>110</v>
      </c>
      <c r="K7" s="2" t="s">
        <v>114</v>
      </c>
      <c r="L7" s="2" t="s">
        <v>118</v>
      </c>
      <c r="M7" s="2"/>
    </row>
    <row r="8" spans="1:13" x14ac:dyDescent="0.25">
      <c r="A8" s="2" t="s">
        <v>67</v>
      </c>
      <c r="B8" s="6" t="s">
        <v>54</v>
      </c>
      <c r="C8" t="s">
        <v>38</v>
      </c>
      <c r="D8" t="s">
        <v>39</v>
      </c>
      <c r="E8" t="s">
        <v>40</v>
      </c>
      <c r="F8" s="2" t="s">
        <v>139</v>
      </c>
      <c r="G8" s="2" t="s">
        <v>140</v>
      </c>
      <c r="H8" s="2" t="s">
        <v>141</v>
      </c>
      <c r="I8" s="2" t="s">
        <v>139</v>
      </c>
      <c r="J8" s="2" t="s">
        <v>140</v>
      </c>
      <c r="K8" s="24" t="s">
        <v>142</v>
      </c>
      <c r="L8" s="24" t="s">
        <v>129</v>
      </c>
    </row>
    <row r="9" spans="1:13" x14ac:dyDescent="0.25">
      <c r="A9" s="2" t="s">
        <v>62</v>
      </c>
      <c r="B9" s="6" t="s">
        <v>50</v>
      </c>
      <c r="C9" t="s">
        <v>26</v>
      </c>
      <c r="D9" t="s">
        <v>27</v>
      </c>
      <c r="E9" t="s">
        <v>28</v>
      </c>
      <c r="F9" s="2" t="s">
        <v>130</v>
      </c>
      <c r="G9" s="2" t="s">
        <v>131</v>
      </c>
      <c r="H9" s="2" t="s">
        <v>122</v>
      </c>
      <c r="I9" s="2" t="s">
        <v>132</v>
      </c>
      <c r="J9" s="2" t="s">
        <v>133</v>
      </c>
      <c r="K9" s="2" t="s">
        <v>134</v>
      </c>
      <c r="L9" s="2" t="s">
        <v>129</v>
      </c>
      <c r="M9" s="2"/>
    </row>
    <row r="10" spans="1:13" x14ac:dyDescent="0.25">
      <c r="A10" s="2" t="s">
        <v>61</v>
      </c>
      <c r="B10" s="6" t="s">
        <v>49</v>
      </c>
      <c r="C10" s="2" t="s">
        <v>176</v>
      </c>
      <c r="D10" t="s">
        <v>24</v>
      </c>
      <c r="E10" t="s">
        <v>25</v>
      </c>
    </row>
    <row r="11" spans="1:13" x14ac:dyDescent="0.25">
      <c r="A11" s="2" t="s">
        <v>177</v>
      </c>
      <c r="B11" s="6">
        <v>1127</v>
      </c>
      <c r="C11" t="s">
        <v>21</v>
      </c>
      <c r="D11" t="s">
        <v>22</v>
      </c>
      <c r="E11" t="s">
        <v>23</v>
      </c>
      <c r="H11" s="2"/>
      <c r="I11" s="2"/>
      <c r="J11" s="2"/>
      <c r="K11" s="25" t="s">
        <v>138</v>
      </c>
      <c r="L11" s="2" t="s">
        <v>116</v>
      </c>
    </row>
    <row r="12" spans="1:13" x14ac:dyDescent="0.25">
      <c r="A12" s="2" t="s">
        <v>68</v>
      </c>
      <c r="B12" s="6" t="s">
        <v>55</v>
      </c>
      <c r="C12" t="s">
        <v>41</v>
      </c>
      <c r="D12" t="s">
        <v>42</v>
      </c>
      <c r="E12" t="s">
        <v>43</v>
      </c>
    </row>
    <row r="13" spans="1:13" x14ac:dyDescent="0.25">
      <c r="A13" s="2" t="s">
        <v>178</v>
      </c>
      <c r="B13" s="6" t="s">
        <v>47</v>
      </c>
      <c r="C13" s="2" t="s">
        <v>183</v>
      </c>
      <c r="D13" t="s">
        <v>13</v>
      </c>
      <c r="E13" t="s">
        <v>14</v>
      </c>
      <c r="F13" t="s">
        <v>184</v>
      </c>
      <c r="G13" t="s">
        <v>185</v>
      </c>
      <c r="H13" s="2" t="s">
        <v>136</v>
      </c>
      <c r="I13" s="2" t="s">
        <v>179</v>
      </c>
      <c r="J13" s="2" t="s">
        <v>135</v>
      </c>
      <c r="K13" s="24" t="s">
        <v>137</v>
      </c>
      <c r="L13" s="24" t="s">
        <v>129</v>
      </c>
      <c r="M13" s="24"/>
    </row>
    <row r="14" spans="1:13" x14ac:dyDescent="0.25">
      <c r="A14" s="2" t="s">
        <v>69</v>
      </c>
      <c r="B14" s="6" t="s">
        <v>56</v>
      </c>
      <c r="C14" t="s">
        <v>44</v>
      </c>
      <c r="D14" t="s">
        <v>45</v>
      </c>
      <c r="E14" t="s">
        <v>46</v>
      </c>
      <c r="F14" t="s">
        <v>162</v>
      </c>
      <c r="G14" t="s">
        <v>131</v>
      </c>
      <c r="H14" t="s">
        <v>163</v>
      </c>
      <c r="I14" t="s">
        <v>164</v>
      </c>
      <c r="J14" t="s">
        <v>165</v>
      </c>
      <c r="K14" s="24" t="s">
        <v>166</v>
      </c>
      <c r="L14" t="s">
        <v>167</v>
      </c>
    </row>
    <row r="15" spans="1:13" x14ac:dyDescent="0.25">
      <c r="A15" s="2" t="s">
        <v>65</v>
      </c>
      <c r="B15" s="6" t="s">
        <v>52</v>
      </c>
      <c r="C15" s="2" t="s">
        <v>180</v>
      </c>
      <c r="D15" s="46" t="s">
        <v>181</v>
      </c>
      <c r="E15" s="2" t="s">
        <v>182</v>
      </c>
      <c r="H15" s="2" t="s">
        <v>123</v>
      </c>
      <c r="I15" s="2" t="s">
        <v>127</v>
      </c>
      <c r="J15" s="2" t="s">
        <v>128</v>
      </c>
      <c r="K15" s="2" t="s">
        <v>168</v>
      </c>
      <c r="L15" s="2" t="s">
        <v>149</v>
      </c>
    </row>
    <row r="16" spans="1:13" x14ac:dyDescent="0.25">
      <c r="A16" s="2" t="s">
        <v>66</v>
      </c>
      <c r="B16" s="6" t="s">
        <v>53</v>
      </c>
      <c r="C16" t="s">
        <v>35</v>
      </c>
      <c r="D16" t="s">
        <v>36</v>
      </c>
      <c r="E16" t="s">
        <v>37</v>
      </c>
      <c r="F16" t="s">
        <v>169</v>
      </c>
      <c r="G16" t="s">
        <v>170</v>
      </c>
    </row>
    <row r="17" spans="1:13" x14ac:dyDescent="0.25">
      <c r="A17" s="4" t="s">
        <v>186</v>
      </c>
      <c r="B17" s="6">
        <v>827</v>
      </c>
      <c r="C17" t="s">
        <v>187</v>
      </c>
      <c r="D17" s="46" t="s">
        <v>188</v>
      </c>
      <c r="E17" t="s">
        <v>189</v>
      </c>
      <c r="F17" t="s">
        <v>190</v>
      </c>
      <c r="G17" t="s">
        <v>191</v>
      </c>
      <c r="H17" t="s">
        <v>186</v>
      </c>
      <c r="I17" t="s">
        <v>192</v>
      </c>
      <c r="J17" t="s">
        <v>191</v>
      </c>
      <c r="K17" t="s">
        <v>193</v>
      </c>
      <c r="L17" s="38" t="s">
        <v>116</v>
      </c>
    </row>
    <row r="18" spans="1:13" x14ac:dyDescent="0.25">
      <c r="A18" s="2" t="s">
        <v>59</v>
      </c>
      <c r="B18" s="6" t="s">
        <v>57</v>
      </c>
      <c r="C18" t="s">
        <v>15</v>
      </c>
      <c r="D18" t="s">
        <v>16</v>
      </c>
      <c r="E18" t="s">
        <v>17</v>
      </c>
      <c r="F18" s="22" t="s">
        <v>111</v>
      </c>
      <c r="G18" s="23" t="s">
        <v>112</v>
      </c>
      <c r="H18" s="23"/>
      <c r="I18" s="22" t="s">
        <v>104</v>
      </c>
      <c r="J18" s="23" t="s">
        <v>105</v>
      </c>
      <c r="K18" s="2" t="s">
        <v>115</v>
      </c>
      <c r="L18" s="38" t="s">
        <v>116</v>
      </c>
      <c r="M18" s="2"/>
    </row>
  </sheetData>
  <autoFilter ref="A1:E17" xr:uid="{00000000-0009-0000-0000-000001000000}"/>
  <sortState xmlns:xlrd2="http://schemas.microsoft.com/office/spreadsheetml/2017/richdata2" ref="A3:M18">
    <sortCondition ref="A3:A18"/>
  </sortState>
  <phoneticPr fontId="3" type="noConversion"/>
  <hyperlinks>
    <hyperlink ref="D4" r:id="rId1" xr:uid="{5B14C39F-0FE3-44B4-8A1F-3B471DD104A0}"/>
    <hyperlink ref="D15" r:id="rId2" xr:uid="{6E4ACCE7-A3FF-4F7C-BE71-244FFD740F7B}"/>
    <hyperlink ref="D17" r:id="rId3" xr:uid="{02FBD367-41ED-473E-B9C7-0B9FB63D7869}"/>
  </hyperlinks>
  <pageMargins left="0.75" right="0.75" top="1" bottom="1" header="0.5" footer="0.5"/>
  <pageSetup paperSize="9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B3" sqref="B3"/>
    </sheetView>
  </sheetViews>
  <sheetFormatPr defaultRowHeight="13.2" x14ac:dyDescent="0.25"/>
  <cols>
    <col min="1" max="1" width="11.6640625" bestFit="1" customWidth="1"/>
    <col min="2" max="2" width="11.6640625" customWidth="1"/>
    <col min="3" max="4" width="12.33203125" bestFit="1" customWidth="1"/>
  </cols>
  <sheetData>
    <row r="1" spans="1:4" s="1" customFormat="1" x14ac:dyDescent="0.25">
      <c r="A1" s="1" t="s">
        <v>5</v>
      </c>
      <c r="B1" s="1" t="s">
        <v>79</v>
      </c>
      <c r="C1" s="1" t="s">
        <v>76</v>
      </c>
      <c r="D1" s="1" t="s">
        <v>81</v>
      </c>
    </row>
    <row r="2" spans="1:4" x14ac:dyDescent="0.25">
      <c r="A2" s="2" t="s">
        <v>151</v>
      </c>
      <c r="B2" s="2" t="s">
        <v>151</v>
      </c>
      <c r="C2" s="2" t="s">
        <v>151</v>
      </c>
      <c r="D2" s="2" t="s">
        <v>151</v>
      </c>
    </row>
    <row r="3" spans="1:4" x14ac:dyDescent="0.25">
      <c r="A3" s="2" t="s">
        <v>74</v>
      </c>
      <c r="B3" s="2" t="s">
        <v>80</v>
      </c>
      <c r="C3" s="2" t="s">
        <v>78</v>
      </c>
      <c r="D3" s="2" t="s">
        <v>77</v>
      </c>
    </row>
    <row r="4" spans="1:4" x14ac:dyDescent="0.25">
      <c r="A4" s="2" t="s">
        <v>75</v>
      </c>
      <c r="B4" s="2" t="s">
        <v>84</v>
      </c>
      <c r="C4" s="2" t="s">
        <v>77</v>
      </c>
      <c r="D4" s="8" t="s">
        <v>86</v>
      </c>
    </row>
    <row r="5" spans="1:4" x14ac:dyDescent="0.25">
      <c r="C5" s="2"/>
      <c r="D5" s="2" t="s">
        <v>87</v>
      </c>
    </row>
    <row r="7" spans="1:4" ht="13.5" customHeight="1" x14ac:dyDescent="0.25"/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Infofiche</vt:lpstr>
      <vt:lpstr>Aangesloten Clubs</vt:lpstr>
      <vt:lpstr>Diversen</vt:lpstr>
    </vt:vector>
  </TitlesOfParts>
  <Company>Equinox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Vinken</dc:creator>
  <cp:lastModifiedBy>dave maris</cp:lastModifiedBy>
  <cp:lastPrinted>2018-03-29T07:29:08Z</cp:lastPrinted>
  <dcterms:created xsi:type="dcterms:W3CDTF">2009-01-20T14:36:11Z</dcterms:created>
  <dcterms:modified xsi:type="dcterms:W3CDTF">2026-02-27T08:13:44Z</dcterms:modified>
</cp:coreProperties>
</file>